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B\Homework for you\Junk\Econ\"/>
    </mc:Choice>
  </mc:AlternateContent>
  <bookViews>
    <workbookView xWindow="0" yWindow="0" windowWidth="20490" windowHeight="7755" firstSheet="1" activeTab="7"/>
  </bookViews>
  <sheets>
    <sheet name="question 1" sheetId="1" r:id="rId1"/>
    <sheet name="question 2" sheetId="2" r:id="rId2"/>
    <sheet name="question 3" sheetId="3" r:id="rId3"/>
    <sheet name="question 4" sheetId="4" r:id="rId4"/>
    <sheet name="question 5" sheetId="5" r:id="rId5"/>
    <sheet name="question 6" sheetId="6" r:id="rId6"/>
    <sheet name="question 8" sheetId="7" r:id="rId7"/>
    <sheet name="question 9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7" l="1"/>
  <c r="E10" i="7"/>
  <c r="H4" i="7"/>
  <c r="G10" i="7"/>
  <c r="F10" i="7"/>
  <c r="G13" i="6" l="1"/>
  <c r="E13" i="6"/>
  <c r="I13" i="6"/>
  <c r="I10" i="6"/>
  <c r="I9" i="6"/>
  <c r="G9" i="6"/>
  <c r="G10" i="6"/>
  <c r="E10" i="6"/>
  <c r="E9" i="6"/>
  <c r="I7" i="6"/>
  <c r="G7" i="6"/>
  <c r="E7" i="6"/>
  <c r="F9" i="6"/>
  <c r="F10" i="6" s="1"/>
  <c r="F13" i="6" s="1"/>
  <c r="H9" i="6"/>
  <c r="H10" i="6" s="1"/>
  <c r="H13" i="6" s="1"/>
  <c r="D9" i="6"/>
  <c r="D10" i="6" s="1"/>
  <c r="D13" i="6" s="1"/>
  <c r="E23" i="5"/>
  <c r="F23" i="5"/>
  <c r="D23" i="5"/>
  <c r="D10" i="5"/>
  <c r="F17" i="5"/>
  <c r="F19" i="5" s="1"/>
  <c r="F20" i="5" s="1"/>
  <c r="E17" i="5"/>
  <c r="D17" i="5"/>
  <c r="D19" i="5" s="1"/>
  <c r="D20" i="5" s="1"/>
  <c r="E19" i="5"/>
  <c r="E20" i="5" s="1"/>
  <c r="F7" i="5" l="1"/>
  <c r="F10" i="5" s="1"/>
  <c r="E7" i="5"/>
  <c r="E10" i="5" s="1"/>
  <c r="D7" i="5"/>
  <c r="D11" i="4"/>
  <c r="E11" i="4"/>
  <c r="C11" i="4"/>
  <c r="D8" i="4"/>
  <c r="E8" i="4"/>
  <c r="C8" i="4"/>
  <c r="G6" i="3"/>
  <c r="G7" i="3"/>
  <c r="G15" i="3"/>
  <c r="G16" i="3"/>
  <c r="G17" i="3"/>
  <c r="G18" i="3"/>
  <c r="G5" i="3"/>
  <c r="E10" i="3"/>
  <c r="E11" i="3"/>
  <c r="E12" i="3"/>
  <c r="E13" i="3"/>
  <c r="E14" i="3"/>
  <c r="E8" i="2"/>
  <c r="F8" i="2" s="1"/>
  <c r="E7" i="2"/>
  <c r="F7" i="2" s="1"/>
  <c r="E6" i="2"/>
  <c r="F6" i="2" s="1"/>
  <c r="E5" i="2"/>
  <c r="F5" i="2" s="1"/>
  <c r="E4" i="2"/>
  <c r="F4" i="2" s="1"/>
  <c r="E3" i="2"/>
  <c r="F3" i="2" s="1"/>
</calcChain>
</file>

<file path=xl/sharedStrings.xml><?xml version="1.0" encoding="utf-8"?>
<sst xmlns="http://schemas.openxmlformats.org/spreadsheetml/2006/main" count="110" uniqueCount="56">
  <si>
    <t>Direct Labor Expenses</t>
  </si>
  <si>
    <t>Manufacturing Overhead</t>
  </si>
  <si>
    <t xml:space="preserve">Sales </t>
  </si>
  <si>
    <t>Machine-Related Expenses</t>
  </si>
  <si>
    <t>Setup Labor</t>
  </si>
  <si>
    <t>Receiving and production control</t>
  </si>
  <si>
    <t>Engineering</t>
  </si>
  <si>
    <t>Packing and Shipping</t>
  </si>
  <si>
    <t>Total Manufacturing Overhead</t>
  </si>
  <si>
    <t>Gross Margin</t>
  </si>
  <si>
    <t>General, Selling &amp; Admin. Expense</t>
  </si>
  <si>
    <t>Operating Income (Pre-tax)</t>
  </si>
  <si>
    <t>INCOM Income Statement as of March 2016</t>
  </si>
  <si>
    <t>Machine-related express</t>
  </si>
  <si>
    <t xml:space="preserve">Setup labor </t>
  </si>
  <si>
    <t xml:space="preserve">Packaging and Shipping </t>
  </si>
  <si>
    <t>General, Selling, and Admin Expense</t>
  </si>
  <si>
    <t>20 % fixed,  80% Variable</t>
  </si>
  <si>
    <t>100% fixed</t>
  </si>
  <si>
    <t>50% fixed, 50% fixed</t>
  </si>
  <si>
    <t>10% fixed, 90% variable</t>
  </si>
  <si>
    <t>90% fixed, 10% variable</t>
  </si>
  <si>
    <t>Expenses</t>
  </si>
  <si>
    <t>Fixed</t>
  </si>
  <si>
    <t>Variable</t>
  </si>
  <si>
    <t>Total Value</t>
  </si>
  <si>
    <t>Share</t>
  </si>
  <si>
    <t>Item</t>
  </si>
  <si>
    <t>March</t>
  </si>
  <si>
    <t>April</t>
  </si>
  <si>
    <t>INCOM Income Statement as of April 2016</t>
  </si>
  <si>
    <t>Valves</t>
  </si>
  <si>
    <t>Pumps</t>
  </si>
  <si>
    <t>Flow Controllers</t>
  </si>
  <si>
    <t>Selling Price</t>
  </si>
  <si>
    <t>Standard Cost of Goods</t>
  </si>
  <si>
    <t>Total Cost of Goods</t>
  </si>
  <si>
    <t>Break Even Analysis</t>
  </si>
  <si>
    <t>Rounded off figures</t>
  </si>
  <si>
    <t>Direct labor cost</t>
  </si>
  <si>
    <t>Direct material costs</t>
  </si>
  <si>
    <t>Manufacturing overhead costs</t>
  </si>
  <si>
    <t>Standard unit costs</t>
  </si>
  <si>
    <t>5 % Rise</t>
  </si>
  <si>
    <t>Units of items to be produced</t>
  </si>
  <si>
    <t>Direct labor Hours per unit</t>
  </si>
  <si>
    <t>Total Direct Labor Hours Expected</t>
  </si>
  <si>
    <t>Total Manufacturing OH Costs</t>
  </si>
  <si>
    <t>Manufacturing costs allocated to each item</t>
  </si>
  <si>
    <t>Total</t>
  </si>
  <si>
    <t>Direct Labor</t>
  </si>
  <si>
    <t>Machine Components</t>
  </si>
  <si>
    <t>Set Up Machines</t>
  </si>
  <si>
    <t>Receive the schedule components</t>
  </si>
  <si>
    <t>Engineering support</t>
  </si>
  <si>
    <t xml:space="preserve">Pack and ship products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</si>
</sst>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Border="1"/>
    <xf numFmtId="0" fontId="0" fillId="0" borderId="4" xfId="0" applyBorder="1"/>
    <xf numFmtId="44" fontId="0" fillId="0" borderId="4" xfId="2" applyFont="1" applyBorder="1"/>
    <xf numFmtId="0" fontId="0" fillId="0" borderId="5" xfId="0" applyBorder="1"/>
    <xf numFmtId="0" fontId="0" fillId="0" borderId="6" xfId="0" applyBorder="1"/>
    <xf numFmtId="44" fontId="0" fillId="0" borderId="6" xfId="2" applyFont="1" applyBorder="1"/>
    <xf numFmtId="9" fontId="0" fillId="0" borderId="7" xfId="3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11" xfId="2" applyFont="1" applyBorder="1"/>
    <xf numFmtId="0" fontId="0" fillId="0" borderId="12" xfId="0" applyBorder="1"/>
    <xf numFmtId="9" fontId="0" fillId="0" borderId="9" xfId="3" applyFont="1" applyBorder="1"/>
    <xf numFmtId="9" fontId="0" fillId="0" borderId="12" xfId="3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44" fontId="0" fillId="0" borderId="9" xfId="2" applyFont="1" applyBorder="1"/>
    <xf numFmtId="44" fontId="0" fillId="0" borderId="12" xfId="2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17" xfId="0" applyFont="1" applyBorder="1" applyAlignment="1">
      <alignment horizontal="center"/>
    </xf>
    <xf numFmtId="44" fontId="0" fillId="0" borderId="16" xfId="2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0" borderId="8" xfId="0" applyFont="1" applyBorder="1"/>
    <xf numFmtId="0" fontId="0" fillId="0" borderId="9" xfId="0" applyFont="1" applyBorder="1"/>
    <xf numFmtId="0" fontId="2" fillId="0" borderId="8" xfId="0" applyFont="1" applyBorder="1"/>
    <xf numFmtId="0" fontId="0" fillId="2" borderId="11" xfId="0" applyFill="1" applyBorder="1"/>
    <xf numFmtId="0" fontId="2" fillId="2" borderId="6" xfId="0" applyFont="1" applyFill="1" applyBorder="1"/>
    <xf numFmtId="0" fontId="2" fillId="2" borderId="7" xfId="0" applyFont="1" applyFill="1" applyBorder="1"/>
    <xf numFmtId="44" fontId="2" fillId="0" borderId="4" xfId="0" applyNumberFormat="1" applyFont="1" applyBorder="1"/>
    <xf numFmtId="0" fontId="2" fillId="0" borderId="4" xfId="0" applyFont="1" applyFill="1" applyBorder="1"/>
    <xf numFmtId="43" fontId="2" fillId="0" borderId="4" xfId="1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workbookViewId="0">
      <selection activeCell="H16" sqref="H16"/>
    </sheetView>
  </sheetViews>
  <sheetFormatPr defaultRowHeight="15" x14ac:dyDescent="0.25"/>
  <cols>
    <col min="2" max="2" width="36.75" customWidth="1"/>
    <col min="3" max="3" width="31.875" customWidth="1"/>
    <col min="4" max="4" width="12.625" bestFit="1" customWidth="1"/>
    <col min="5" max="5" width="14.25" bestFit="1" customWidth="1"/>
    <col min="8" max="10" width="9.125" customWidth="1"/>
  </cols>
  <sheetData>
    <row r="1" spans="2:6" ht="15.75" thickBot="1" x14ac:dyDescent="0.3"/>
    <row r="2" spans="2:6" ht="15.75" thickBot="1" x14ac:dyDescent="0.3">
      <c r="B2" s="41" t="s">
        <v>12</v>
      </c>
      <c r="C2" s="42"/>
      <c r="D2" s="42"/>
      <c r="E2" s="42"/>
      <c r="F2" s="43"/>
    </row>
    <row r="3" spans="2:6" x14ac:dyDescent="0.25">
      <c r="B3" s="4" t="s">
        <v>2</v>
      </c>
      <c r="C3" s="5"/>
      <c r="D3" s="5"/>
      <c r="E3" s="6">
        <v>2152500</v>
      </c>
      <c r="F3" s="7">
        <v>1</v>
      </c>
    </row>
    <row r="4" spans="2:6" x14ac:dyDescent="0.25">
      <c r="B4" s="8" t="s">
        <v>0</v>
      </c>
      <c r="C4" s="2"/>
      <c r="D4" s="2"/>
      <c r="E4" s="3">
        <v>271250</v>
      </c>
      <c r="F4" s="9"/>
    </row>
    <row r="5" spans="2:6" ht="15" customHeight="1" x14ac:dyDescent="0.25">
      <c r="B5" s="8" t="s">
        <v>1</v>
      </c>
      <c r="C5" s="2"/>
      <c r="D5" s="2"/>
      <c r="E5" s="3">
        <v>458000</v>
      </c>
      <c r="F5" s="9"/>
    </row>
    <row r="6" spans="2:6" ht="15.75" customHeight="1" x14ac:dyDescent="0.25">
      <c r="B6" s="8"/>
      <c r="C6" s="2"/>
      <c r="D6" s="2"/>
      <c r="E6" s="3"/>
      <c r="F6" s="9"/>
    </row>
    <row r="7" spans="2:6" x14ac:dyDescent="0.25">
      <c r="B7" s="8"/>
      <c r="C7" s="17" t="s">
        <v>22</v>
      </c>
      <c r="D7" s="2"/>
      <c r="E7" s="2"/>
      <c r="F7" s="9"/>
    </row>
    <row r="8" spans="2:6" ht="15" customHeight="1" x14ac:dyDescent="0.25">
      <c r="B8" s="8"/>
      <c r="C8" s="2" t="s">
        <v>3</v>
      </c>
      <c r="D8" s="3">
        <v>336000</v>
      </c>
      <c r="E8" s="2"/>
      <c r="F8" s="9"/>
    </row>
    <row r="9" spans="2:6" ht="23.25" customHeight="1" x14ac:dyDescent="0.25">
      <c r="B9" s="8"/>
      <c r="C9" s="2" t="s">
        <v>4</v>
      </c>
      <c r="D9" s="3">
        <v>40000</v>
      </c>
      <c r="E9" s="2"/>
      <c r="F9" s="9"/>
    </row>
    <row r="10" spans="2:6" x14ac:dyDescent="0.25">
      <c r="B10" s="8"/>
      <c r="C10" s="2" t="s">
        <v>5</v>
      </c>
      <c r="D10" s="3">
        <v>180000</v>
      </c>
      <c r="E10" s="2"/>
      <c r="F10" s="9"/>
    </row>
    <row r="11" spans="2:6" x14ac:dyDescent="0.25">
      <c r="B11" s="8"/>
      <c r="C11" s="2" t="s">
        <v>6</v>
      </c>
      <c r="D11" s="3">
        <v>100000</v>
      </c>
      <c r="E11" s="2"/>
      <c r="F11" s="9"/>
    </row>
    <row r="12" spans="2:6" x14ac:dyDescent="0.25">
      <c r="B12" s="8"/>
      <c r="C12" s="2" t="s">
        <v>7</v>
      </c>
      <c r="D12" s="3">
        <v>150000</v>
      </c>
      <c r="E12" s="2"/>
      <c r="F12" s="9"/>
    </row>
    <row r="13" spans="2:6" x14ac:dyDescent="0.25">
      <c r="B13" s="8" t="s">
        <v>8</v>
      </c>
      <c r="C13" s="2"/>
      <c r="D13" s="2"/>
      <c r="E13" s="3">
        <v>806000</v>
      </c>
      <c r="F13" s="14">
        <v>0.28999999999999998</v>
      </c>
    </row>
    <row r="14" spans="2:6" x14ac:dyDescent="0.25">
      <c r="B14" s="8" t="s">
        <v>9</v>
      </c>
      <c r="C14" s="2"/>
      <c r="D14" s="2"/>
      <c r="E14" s="3">
        <v>617250</v>
      </c>
      <c r="F14" s="9"/>
    </row>
    <row r="15" spans="2:6" ht="22.5" customHeight="1" x14ac:dyDescent="0.25">
      <c r="B15" s="8" t="s">
        <v>10</v>
      </c>
      <c r="C15" s="2"/>
      <c r="D15" s="2"/>
      <c r="E15" s="3">
        <v>559650</v>
      </c>
      <c r="F15" s="9"/>
    </row>
    <row r="16" spans="2:6" ht="23.25" customHeight="1" thickBot="1" x14ac:dyDescent="0.3">
      <c r="B16" s="10" t="s">
        <v>11</v>
      </c>
      <c r="C16" s="11"/>
      <c r="D16" s="11"/>
      <c r="E16" s="12">
        <v>57600</v>
      </c>
      <c r="F16" s="15">
        <v>0.03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workbookViewId="0">
      <selection activeCell="C14" sqref="C14"/>
    </sheetView>
  </sheetViews>
  <sheetFormatPr defaultRowHeight="15" x14ac:dyDescent="0.25"/>
  <cols>
    <col min="2" max="2" width="36.75" customWidth="1"/>
    <col min="3" max="4" width="24.625" customWidth="1"/>
    <col min="5" max="5" width="12.625" bestFit="1" customWidth="1"/>
    <col min="6" max="6" width="12.75" bestFit="1" customWidth="1"/>
  </cols>
  <sheetData>
    <row r="1" spans="2:6" ht="15.75" thickBot="1" x14ac:dyDescent="0.3"/>
    <row r="2" spans="2:6" x14ac:dyDescent="0.25">
      <c r="B2" s="23" t="s">
        <v>27</v>
      </c>
      <c r="C2" s="21" t="s">
        <v>26</v>
      </c>
      <c r="D2" s="20" t="s">
        <v>25</v>
      </c>
      <c r="E2" s="21" t="s">
        <v>23</v>
      </c>
      <c r="F2" s="22" t="s">
        <v>24</v>
      </c>
    </row>
    <row r="3" spans="2:6" x14ac:dyDescent="0.25">
      <c r="B3" s="8" t="s">
        <v>13</v>
      </c>
      <c r="C3" s="2" t="s">
        <v>17</v>
      </c>
      <c r="D3" s="3">
        <v>336000</v>
      </c>
      <c r="E3" s="3">
        <f>(0.2 *D3)</f>
        <v>67200</v>
      </c>
      <c r="F3" s="18">
        <f>D3-E3</f>
        <v>268800</v>
      </c>
    </row>
    <row r="4" spans="2:6" x14ac:dyDescent="0.25">
      <c r="B4" s="8" t="s">
        <v>14</v>
      </c>
      <c r="C4" s="2" t="s">
        <v>18</v>
      </c>
      <c r="D4" s="3">
        <v>40000</v>
      </c>
      <c r="E4" s="3">
        <f>(1 *D4)</f>
        <v>40000</v>
      </c>
      <c r="F4" s="18">
        <f t="shared" ref="F4:F8" si="0">D4-E4</f>
        <v>0</v>
      </c>
    </row>
    <row r="5" spans="2:6" x14ac:dyDescent="0.25">
      <c r="B5" s="8" t="s">
        <v>5</v>
      </c>
      <c r="C5" s="2" t="s">
        <v>20</v>
      </c>
      <c r="D5" s="3">
        <v>180000</v>
      </c>
      <c r="E5" s="3">
        <f>(0.1 *D5)</f>
        <v>18000</v>
      </c>
      <c r="F5" s="18">
        <f t="shared" si="0"/>
        <v>162000</v>
      </c>
    </row>
    <row r="6" spans="2:6" x14ac:dyDescent="0.25">
      <c r="B6" s="8" t="s">
        <v>6</v>
      </c>
      <c r="C6" s="2" t="s">
        <v>18</v>
      </c>
      <c r="D6" s="3">
        <v>100000</v>
      </c>
      <c r="E6" s="3">
        <f>(1 *D6)</f>
        <v>100000</v>
      </c>
      <c r="F6" s="18">
        <f t="shared" si="0"/>
        <v>0</v>
      </c>
    </row>
    <row r="7" spans="2:6" x14ac:dyDescent="0.25">
      <c r="B7" s="8" t="s">
        <v>15</v>
      </c>
      <c r="C7" s="2" t="s">
        <v>19</v>
      </c>
      <c r="D7" s="3">
        <v>150000</v>
      </c>
      <c r="E7" s="3">
        <f>(0.5 *D7)</f>
        <v>75000</v>
      </c>
      <c r="F7" s="18">
        <f t="shared" si="0"/>
        <v>75000</v>
      </c>
    </row>
    <row r="8" spans="2:6" ht="15.75" thickBot="1" x14ac:dyDescent="0.3">
      <c r="B8" s="10" t="s">
        <v>16</v>
      </c>
      <c r="C8" s="11" t="s">
        <v>21</v>
      </c>
      <c r="D8" s="12">
        <v>559650</v>
      </c>
      <c r="E8" s="12">
        <f>(0.9 *D8)</f>
        <v>503685</v>
      </c>
      <c r="F8" s="19">
        <f t="shared" si="0"/>
        <v>55965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workbookViewId="0">
      <selection activeCell="G18" sqref="G18"/>
    </sheetView>
  </sheetViews>
  <sheetFormatPr defaultRowHeight="15" x14ac:dyDescent="0.25"/>
  <cols>
    <col min="3" max="3" width="28.375" customWidth="1"/>
    <col min="4" max="5" width="19.75" customWidth="1"/>
    <col min="6" max="7" width="23.125" customWidth="1"/>
  </cols>
  <sheetData>
    <row r="2" spans="2:8" ht="15.75" thickBot="1" x14ac:dyDescent="0.3"/>
    <row r="3" spans="2:8" ht="15.75" thickBot="1" x14ac:dyDescent="0.3">
      <c r="B3" s="41" t="s">
        <v>30</v>
      </c>
      <c r="C3" s="42"/>
      <c r="D3" s="42"/>
      <c r="E3" s="42"/>
      <c r="F3" s="42"/>
      <c r="G3" s="42"/>
      <c r="H3" s="43"/>
    </row>
    <row r="4" spans="2:8" ht="15.75" thickBot="1" x14ac:dyDescent="0.3">
      <c r="B4" s="25"/>
      <c r="C4" s="26"/>
      <c r="D4" s="26" t="s">
        <v>28</v>
      </c>
      <c r="E4" s="26" t="s">
        <v>29</v>
      </c>
      <c r="F4" s="26" t="s">
        <v>28</v>
      </c>
      <c r="G4" s="26" t="s">
        <v>29</v>
      </c>
      <c r="H4" s="27"/>
    </row>
    <row r="5" spans="2:8" ht="15.75" thickBot="1" x14ac:dyDescent="0.3">
      <c r="B5" s="4" t="s">
        <v>2</v>
      </c>
      <c r="C5" s="5"/>
      <c r="D5" s="5"/>
      <c r="E5" s="5"/>
      <c r="F5" s="6">
        <v>2152500</v>
      </c>
      <c r="G5" s="24">
        <f>(F5*119)/120</f>
        <v>2134562.5</v>
      </c>
      <c r="H5" s="7">
        <v>1</v>
      </c>
    </row>
    <row r="6" spans="2:8" ht="15.75" thickBot="1" x14ac:dyDescent="0.3">
      <c r="B6" s="8" t="s">
        <v>0</v>
      </c>
      <c r="C6" s="2"/>
      <c r="D6" s="2"/>
      <c r="E6" s="2"/>
      <c r="F6" s="3">
        <v>271250</v>
      </c>
      <c r="G6" s="24">
        <f t="shared" ref="G6:G18" si="0">(F6*119)/120</f>
        <v>268989.58333333331</v>
      </c>
      <c r="H6" s="9"/>
    </row>
    <row r="7" spans="2:8" ht="15.75" thickBot="1" x14ac:dyDescent="0.3">
      <c r="B7" s="8" t="s">
        <v>1</v>
      </c>
      <c r="C7" s="2"/>
      <c r="D7" s="2"/>
      <c r="E7" s="2"/>
      <c r="F7" s="3">
        <v>458000</v>
      </c>
      <c r="G7" s="24">
        <f t="shared" si="0"/>
        <v>454183.33333333331</v>
      </c>
      <c r="H7" s="9"/>
    </row>
    <row r="8" spans="2:8" ht="15.75" thickBot="1" x14ac:dyDescent="0.3">
      <c r="B8" s="8"/>
      <c r="C8" s="2"/>
      <c r="D8" s="2"/>
      <c r="E8" s="2"/>
      <c r="F8" s="3"/>
      <c r="G8" s="24"/>
      <c r="H8" s="9"/>
    </row>
    <row r="9" spans="2:8" ht="15.75" thickBot="1" x14ac:dyDescent="0.3">
      <c r="B9" s="8"/>
      <c r="C9" s="17" t="s">
        <v>22</v>
      </c>
      <c r="D9" s="2"/>
      <c r="E9" s="2"/>
      <c r="F9" s="2"/>
      <c r="G9" s="24"/>
      <c r="H9" s="9"/>
    </row>
    <row r="10" spans="2:8" ht="15.75" thickBot="1" x14ac:dyDescent="0.3">
      <c r="B10" s="8"/>
      <c r="C10" s="2" t="s">
        <v>3</v>
      </c>
      <c r="D10" s="3">
        <v>336000</v>
      </c>
      <c r="E10" s="3">
        <f>(D10*119)/120</f>
        <v>333200</v>
      </c>
      <c r="F10" s="2"/>
      <c r="G10" s="24"/>
      <c r="H10" s="9"/>
    </row>
    <row r="11" spans="2:8" ht="15.75" thickBot="1" x14ac:dyDescent="0.3">
      <c r="B11" s="8"/>
      <c r="C11" s="2" t="s">
        <v>4</v>
      </c>
      <c r="D11" s="3">
        <v>40000</v>
      </c>
      <c r="E11" s="3">
        <f t="shared" ref="E11:E14" si="1">(D11*119)/120</f>
        <v>39666.666666666664</v>
      </c>
      <c r="F11" s="2"/>
      <c r="G11" s="24"/>
      <c r="H11" s="9"/>
    </row>
    <row r="12" spans="2:8" ht="15.75" thickBot="1" x14ac:dyDescent="0.3">
      <c r="B12" s="8"/>
      <c r="C12" s="2" t="s">
        <v>5</v>
      </c>
      <c r="D12" s="3">
        <v>180000</v>
      </c>
      <c r="E12" s="3">
        <f t="shared" si="1"/>
        <v>178500</v>
      </c>
      <c r="F12" s="2"/>
      <c r="G12" s="24"/>
      <c r="H12" s="9"/>
    </row>
    <row r="13" spans="2:8" ht="15.75" thickBot="1" x14ac:dyDescent="0.3">
      <c r="B13" s="8"/>
      <c r="C13" s="2" t="s">
        <v>6</v>
      </c>
      <c r="D13" s="3">
        <v>100000</v>
      </c>
      <c r="E13" s="3">
        <f t="shared" si="1"/>
        <v>99166.666666666672</v>
      </c>
      <c r="F13" s="2"/>
      <c r="G13" s="24"/>
      <c r="H13" s="9"/>
    </row>
    <row r="14" spans="2:8" ht="15.75" thickBot="1" x14ac:dyDescent="0.3">
      <c r="B14" s="8"/>
      <c r="C14" s="2" t="s">
        <v>7</v>
      </c>
      <c r="D14" s="3">
        <v>150000</v>
      </c>
      <c r="E14" s="3">
        <f t="shared" si="1"/>
        <v>148750</v>
      </c>
      <c r="F14" s="2"/>
      <c r="G14" s="24"/>
      <c r="H14" s="9"/>
    </row>
    <row r="15" spans="2:8" ht="15.75" thickBot="1" x14ac:dyDescent="0.3">
      <c r="B15" s="8" t="s">
        <v>8</v>
      </c>
      <c r="C15" s="2"/>
      <c r="D15" s="2"/>
      <c r="E15" s="2"/>
      <c r="F15" s="3">
        <v>806000</v>
      </c>
      <c r="G15" s="24">
        <f t="shared" si="0"/>
        <v>799283.33333333337</v>
      </c>
      <c r="H15" s="14">
        <v>0.28999999999999998</v>
      </c>
    </row>
    <row r="16" spans="2:8" ht="15.75" thickBot="1" x14ac:dyDescent="0.3">
      <c r="B16" s="8" t="s">
        <v>9</v>
      </c>
      <c r="C16" s="2"/>
      <c r="D16" s="2"/>
      <c r="E16" s="2"/>
      <c r="F16" s="3">
        <v>617250</v>
      </c>
      <c r="G16" s="24">
        <f t="shared" si="0"/>
        <v>612106.25</v>
      </c>
      <c r="H16" s="9"/>
    </row>
    <row r="17" spans="2:8" ht="15.75" thickBot="1" x14ac:dyDescent="0.3">
      <c r="B17" s="8" t="s">
        <v>10</v>
      </c>
      <c r="C17" s="2"/>
      <c r="D17" s="2"/>
      <c r="E17" s="2"/>
      <c r="F17" s="3">
        <v>559650</v>
      </c>
      <c r="G17" s="24">
        <f t="shared" si="0"/>
        <v>554986.25</v>
      </c>
      <c r="H17" s="9"/>
    </row>
    <row r="18" spans="2:8" ht="15.75" thickBot="1" x14ac:dyDescent="0.3">
      <c r="B18" s="10" t="s">
        <v>11</v>
      </c>
      <c r="C18" s="11"/>
      <c r="D18" s="11"/>
      <c r="E18" s="11"/>
      <c r="F18" s="12">
        <v>57600</v>
      </c>
      <c r="G18" s="24">
        <f t="shared" si="0"/>
        <v>57120</v>
      </c>
      <c r="H18" s="15">
        <v>0.03</v>
      </c>
    </row>
  </sheetData>
  <mergeCells count="1">
    <mergeCell ref="B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2"/>
  <sheetViews>
    <sheetView workbookViewId="0">
      <selection activeCell="C5" sqref="C5:E6"/>
    </sheetView>
  </sheetViews>
  <sheetFormatPr defaultRowHeight="15" x14ac:dyDescent="0.25"/>
  <cols>
    <col min="2" max="2" width="22" customWidth="1"/>
    <col min="3" max="3" width="12.625" bestFit="1" customWidth="1"/>
    <col min="4" max="4" width="14.875" customWidth="1"/>
    <col min="5" max="5" width="15.625" customWidth="1"/>
  </cols>
  <sheetData>
    <row r="4" spans="2:5" ht="15.75" thickBot="1" x14ac:dyDescent="0.3"/>
    <row r="5" spans="2:5" x14ac:dyDescent="0.25">
      <c r="B5" s="4"/>
      <c r="C5" s="5" t="s">
        <v>31</v>
      </c>
      <c r="D5" s="5" t="s">
        <v>32</v>
      </c>
      <c r="E5" s="16" t="s">
        <v>33</v>
      </c>
    </row>
    <row r="6" spans="2:5" x14ac:dyDescent="0.25">
      <c r="B6" s="8"/>
      <c r="C6" s="2">
        <v>7500</v>
      </c>
      <c r="D6" s="2">
        <v>12500</v>
      </c>
      <c r="E6" s="9">
        <v>4000</v>
      </c>
    </row>
    <row r="7" spans="2:5" x14ac:dyDescent="0.25">
      <c r="B7" s="8" t="s">
        <v>35</v>
      </c>
      <c r="C7" s="3">
        <v>56</v>
      </c>
      <c r="D7" s="3">
        <v>70</v>
      </c>
      <c r="E7" s="18">
        <v>62</v>
      </c>
    </row>
    <row r="8" spans="2:5" x14ac:dyDescent="0.25">
      <c r="B8" s="8" t="s">
        <v>36</v>
      </c>
      <c r="C8" s="3">
        <f>PRODUCT(C6,C7)</f>
        <v>420000</v>
      </c>
      <c r="D8" s="3">
        <f t="shared" ref="D8:E8" si="0">PRODUCT(D6,D7)</f>
        <v>875000</v>
      </c>
      <c r="E8" s="18">
        <f t="shared" si="0"/>
        <v>248000</v>
      </c>
    </row>
    <row r="9" spans="2:5" x14ac:dyDescent="0.25">
      <c r="B9" s="8" t="s">
        <v>34</v>
      </c>
      <c r="C9" s="3">
        <v>86</v>
      </c>
      <c r="D9" s="3">
        <v>87</v>
      </c>
      <c r="E9" s="18">
        <v>105</v>
      </c>
    </row>
    <row r="10" spans="2:5" x14ac:dyDescent="0.25">
      <c r="B10" s="8"/>
      <c r="C10" s="2"/>
      <c r="D10" s="2"/>
      <c r="E10" s="9"/>
    </row>
    <row r="11" spans="2:5" x14ac:dyDescent="0.25">
      <c r="B11" s="8" t="s">
        <v>37</v>
      </c>
      <c r="C11" s="2">
        <f>C8/C9</f>
        <v>4883.7209302325582</v>
      </c>
      <c r="D11" s="2">
        <f t="shared" ref="D11:E11" si="1">D8/D9</f>
        <v>10057.471264367816</v>
      </c>
      <c r="E11" s="9">
        <f t="shared" si="1"/>
        <v>2361.9047619047619</v>
      </c>
    </row>
    <row r="12" spans="2:5" ht="15.75" thickBot="1" x14ac:dyDescent="0.3">
      <c r="B12" s="10" t="s">
        <v>38</v>
      </c>
      <c r="C12" s="11">
        <v>4884</v>
      </c>
      <c r="D12" s="11">
        <v>10058</v>
      </c>
      <c r="E12" s="13">
        <v>2362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24"/>
  <sheetViews>
    <sheetView topLeftCell="A10" workbookViewId="0">
      <selection activeCell="F29" sqref="F29"/>
    </sheetView>
  </sheetViews>
  <sheetFormatPr defaultRowHeight="15" x14ac:dyDescent="0.25"/>
  <cols>
    <col min="3" max="3" width="28.125" customWidth="1"/>
    <col min="4" max="4" width="13.25" customWidth="1"/>
    <col min="5" max="5" width="14.75" customWidth="1"/>
    <col min="6" max="6" width="17" customWidth="1"/>
  </cols>
  <sheetData>
    <row r="3" spans="3:6" ht="15.75" thickBot="1" x14ac:dyDescent="0.3"/>
    <row r="4" spans="3:6" x14ac:dyDescent="0.25">
      <c r="C4" s="4"/>
      <c r="D4" s="5" t="s">
        <v>31</v>
      </c>
      <c r="E4" s="5" t="s">
        <v>32</v>
      </c>
      <c r="F4" s="16" t="s">
        <v>33</v>
      </c>
    </row>
    <row r="5" spans="3:6" x14ac:dyDescent="0.25">
      <c r="C5" s="8"/>
      <c r="D5" s="2">
        <v>7500</v>
      </c>
      <c r="E5" s="2">
        <v>12500</v>
      </c>
      <c r="F5" s="9">
        <v>4000</v>
      </c>
    </row>
    <row r="6" spans="3:6" x14ac:dyDescent="0.25">
      <c r="C6" s="8" t="s">
        <v>35</v>
      </c>
      <c r="D6" s="3">
        <v>56</v>
      </c>
      <c r="E6" s="3">
        <v>70</v>
      </c>
      <c r="F6" s="18">
        <v>62</v>
      </c>
    </row>
    <row r="7" spans="3:6" x14ac:dyDescent="0.25">
      <c r="C7" s="8" t="s">
        <v>36</v>
      </c>
      <c r="D7" s="3">
        <f>PRODUCT(D5,D6)</f>
        <v>420000</v>
      </c>
      <c r="E7" s="3">
        <f t="shared" ref="E7:F7" si="0">PRODUCT(E5,E6)</f>
        <v>875000</v>
      </c>
      <c r="F7" s="18">
        <f t="shared" si="0"/>
        <v>248000</v>
      </c>
    </row>
    <row r="8" spans="3:6" x14ac:dyDescent="0.25">
      <c r="C8" s="8" t="s">
        <v>34</v>
      </c>
      <c r="D8" s="3">
        <v>86</v>
      </c>
      <c r="E8" s="3">
        <v>87</v>
      </c>
      <c r="F8" s="18">
        <v>105</v>
      </c>
    </row>
    <row r="9" spans="3:6" x14ac:dyDescent="0.25">
      <c r="C9" s="8"/>
      <c r="D9" s="2"/>
      <c r="E9" s="2"/>
      <c r="F9" s="9"/>
    </row>
    <row r="10" spans="3:6" x14ac:dyDescent="0.25">
      <c r="C10" s="8" t="s">
        <v>37</v>
      </c>
      <c r="D10" s="2">
        <f>D7/D8</f>
        <v>4883.7209302325582</v>
      </c>
      <c r="E10" s="2">
        <f t="shared" ref="E10:F10" si="1">E7/E8</f>
        <v>10057.471264367816</v>
      </c>
      <c r="F10" s="9">
        <f t="shared" si="1"/>
        <v>2361.9047619047619</v>
      </c>
    </row>
    <row r="11" spans="3:6" ht="15.75" thickBot="1" x14ac:dyDescent="0.3">
      <c r="C11" s="10" t="s">
        <v>38</v>
      </c>
      <c r="D11" s="11">
        <v>4884</v>
      </c>
      <c r="E11" s="11">
        <v>10058</v>
      </c>
      <c r="F11" s="13">
        <v>2362</v>
      </c>
    </row>
    <row r="13" spans="3:6" ht="15.75" thickBot="1" x14ac:dyDescent="0.3"/>
    <row r="14" spans="3:6" x14ac:dyDescent="0.25">
      <c r="C14" s="29"/>
      <c r="D14" s="21" t="s">
        <v>31</v>
      </c>
      <c r="E14" s="21" t="s">
        <v>32</v>
      </c>
      <c r="F14" s="22" t="s">
        <v>33</v>
      </c>
    </row>
    <row r="15" spans="3:6" x14ac:dyDescent="0.25">
      <c r="C15" s="30"/>
      <c r="D15" s="2">
        <v>7500</v>
      </c>
      <c r="E15" s="2">
        <v>12500</v>
      </c>
      <c r="F15" s="9">
        <v>4000</v>
      </c>
    </row>
    <row r="16" spans="3:6" x14ac:dyDescent="0.25">
      <c r="C16" s="32" t="s">
        <v>39</v>
      </c>
      <c r="D16" s="28">
        <v>10</v>
      </c>
      <c r="E16" s="28">
        <v>12.5</v>
      </c>
      <c r="F16" s="31">
        <v>10</v>
      </c>
    </row>
    <row r="17" spans="3:6" x14ac:dyDescent="0.25">
      <c r="C17" s="32" t="s">
        <v>40</v>
      </c>
      <c r="D17" s="28">
        <f>16*1.05</f>
        <v>16.8</v>
      </c>
      <c r="E17" s="28">
        <f>20*1.05</f>
        <v>21</v>
      </c>
      <c r="F17" s="31">
        <f>22*1.05</f>
        <v>23.1</v>
      </c>
    </row>
    <row r="18" spans="3:6" x14ac:dyDescent="0.25">
      <c r="C18" s="32" t="s">
        <v>41</v>
      </c>
      <c r="D18" s="28">
        <v>30</v>
      </c>
      <c r="E18" s="28">
        <v>37.5</v>
      </c>
      <c r="F18" s="31">
        <v>30</v>
      </c>
    </row>
    <row r="19" spans="3:6" x14ac:dyDescent="0.25">
      <c r="C19" s="32" t="s">
        <v>42</v>
      </c>
      <c r="D19" s="28">
        <f>SUM(D16:D18)</f>
        <v>56.8</v>
      </c>
      <c r="E19" s="28">
        <f t="shared" ref="E19:F19" si="2">SUM(E16:E18)</f>
        <v>71</v>
      </c>
      <c r="F19" s="31">
        <f t="shared" si="2"/>
        <v>63.1</v>
      </c>
    </row>
    <row r="20" spans="3:6" x14ac:dyDescent="0.25">
      <c r="C20" s="8" t="s">
        <v>36</v>
      </c>
      <c r="D20" s="3">
        <f>PRODUCT(D15,D19)</f>
        <v>426000</v>
      </c>
      <c r="E20" s="3">
        <f t="shared" ref="E20:F20" si="3">PRODUCT(E15,E19)</f>
        <v>887500</v>
      </c>
      <c r="F20" s="18">
        <f t="shared" si="3"/>
        <v>252400</v>
      </c>
    </row>
    <row r="21" spans="3:6" x14ac:dyDescent="0.25">
      <c r="C21" s="8" t="s">
        <v>34</v>
      </c>
      <c r="D21" s="3">
        <v>86</v>
      </c>
      <c r="E21" s="3">
        <v>87</v>
      </c>
      <c r="F21" s="18">
        <v>105</v>
      </c>
    </row>
    <row r="22" spans="3:6" x14ac:dyDescent="0.25">
      <c r="C22" s="8"/>
      <c r="D22" s="2"/>
      <c r="E22" s="2"/>
      <c r="F22" s="9"/>
    </row>
    <row r="23" spans="3:6" x14ac:dyDescent="0.25">
      <c r="C23" s="8" t="s">
        <v>37</v>
      </c>
      <c r="D23" s="2">
        <f>D20/D21</f>
        <v>4953.4883720930229</v>
      </c>
      <c r="E23" s="2">
        <f t="shared" ref="E23:F23" si="4">E20/E21</f>
        <v>10201.149425287356</v>
      </c>
      <c r="F23" s="9">
        <f t="shared" si="4"/>
        <v>2403.8095238095239</v>
      </c>
    </row>
    <row r="24" spans="3:6" ht="15.75" thickBot="1" x14ac:dyDescent="0.3">
      <c r="C24" s="10" t="s">
        <v>38</v>
      </c>
      <c r="D24" s="11">
        <v>4954</v>
      </c>
      <c r="E24" s="11">
        <v>10202</v>
      </c>
      <c r="F24" s="13">
        <v>2404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14"/>
  <sheetViews>
    <sheetView workbookViewId="0">
      <selection activeCell="E23" sqref="E23"/>
    </sheetView>
  </sheetViews>
  <sheetFormatPr defaultRowHeight="15" x14ac:dyDescent="0.25"/>
  <cols>
    <col min="3" max="3" width="27.25" customWidth="1"/>
    <col min="4" max="4" width="12.625" customWidth="1"/>
    <col min="5" max="5" width="15.25" customWidth="1"/>
    <col min="6" max="7" width="15.75" customWidth="1"/>
    <col min="8" max="8" width="13" customWidth="1"/>
    <col min="9" max="9" width="14" customWidth="1"/>
  </cols>
  <sheetData>
    <row r="3" spans="3:9" ht="15.75" thickBot="1" x14ac:dyDescent="0.3"/>
    <row r="4" spans="3:9" x14ac:dyDescent="0.25">
      <c r="C4" s="29"/>
      <c r="D4" s="21" t="s">
        <v>31</v>
      </c>
      <c r="E4" s="34" t="s">
        <v>43</v>
      </c>
      <c r="F4" s="21" t="s">
        <v>32</v>
      </c>
      <c r="G4" s="34" t="s">
        <v>43</v>
      </c>
      <c r="H4" s="21" t="s">
        <v>33</v>
      </c>
      <c r="I4" s="35" t="s">
        <v>43</v>
      </c>
    </row>
    <row r="5" spans="3:9" x14ac:dyDescent="0.25">
      <c r="C5" s="30"/>
      <c r="D5" s="2">
        <v>7500</v>
      </c>
      <c r="E5" s="2">
        <v>7500</v>
      </c>
      <c r="F5" s="2">
        <v>12500</v>
      </c>
      <c r="G5" s="2">
        <v>12500</v>
      </c>
      <c r="H5" s="2">
        <v>4000</v>
      </c>
      <c r="I5" s="9">
        <v>4000</v>
      </c>
    </row>
    <row r="6" spans="3:9" x14ac:dyDescent="0.25">
      <c r="C6" s="32" t="s">
        <v>39</v>
      </c>
      <c r="D6" s="28">
        <v>10</v>
      </c>
      <c r="E6" s="28">
        <v>10</v>
      </c>
      <c r="F6" s="28">
        <v>12.5</v>
      </c>
      <c r="G6" s="28">
        <v>12.5</v>
      </c>
      <c r="H6" s="28">
        <v>10</v>
      </c>
      <c r="I6" s="31">
        <v>10</v>
      </c>
    </row>
    <row r="7" spans="3:9" x14ac:dyDescent="0.25">
      <c r="C7" s="32" t="s">
        <v>40</v>
      </c>
      <c r="D7" s="28">
        <v>16</v>
      </c>
      <c r="E7" s="28">
        <f>PRODUCT(1.05*D7)</f>
        <v>16.8</v>
      </c>
      <c r="F7" s="28">
        <v>20</v>
      </c>
      <c r="G7" s="28">
        <f>PRODUCT(1.05*F7)</f>
        <v>21</v>
      </c>
      <c r="H7" s="28">
        <v>22</v>
      </c>
      <c r="I7" s="9">
        <f>PRODUCT(1.05*H7)</f>
        <v>23.1</v>
      </c>
    </row>
    <row r="8" spans="3:9" x14ac:dyDescent="0.25">
      <c r="C8" s="32" t="s">
        <v>41</v>
      </c>
      <c r="D8" s="28">
        <v>30</v>
      </c>
      <c r="E8" s="28">
        <v>30</v>
      </c>
      <c r="F8" s="28">
        <v>37.5</v>
      </c>
      <c r="G8" s="28">
        <v>37.5</v>
      </c>
      <c r="H8" s="28">
        <v>30</v>
      </c>
      <c r="I8" s="31">
        <v>30</v>
      </c>
    </row>
    <row r="9" spans="3:9" x14ac:dyDescent="0.25">
      <c r="C9" s="32" t="s">
        <v>42</v>
      </c>
      <c r="D9" s="28">
        <f>SUM(D6:D8)</f>
        <v>56</v>
      </c>
      <c r="E9" s="28">
        <f>SUM(E6:E8)</f>
        <v>56.8</v>
      </c>
      <c r="F9" s="28">
        <f t="shared" ref="F9:I9" si="0">SUM(F6:F8)</f>
        <v>70</v>
      </c>
      <c r="G9" s="28">
        <f t="shared" si="0"/>
        <v>71</v>
      </c>
      <c r="H9" s="28">
        <f t="shared" si="0"/>
        <v>62</v>
      </c>
      <c r="I9" s="31">
        <f t="shared" si="0"/>
        <v>63.1</v>
      </c>
    </row>
    <row r="10" spans="3:9" x14ac:dyDescent="0.25">
      <c r="C10" s="8" t="s">
        <v>36</v>
      </c>
      <c r="D10" s="3">
        <f>PRODUCT(D5,D9)</f>
        <v>420000</v>
      </c>
      <c r="E10" s="3">
        <f>PRODUCT(E5,E9)</f>
        <v>426000</v>
      </c>
      <c r="F10" s="3">
        <f t="shared" ref="F10:I10" si="1">PRODUCT(F5,F9)</f>
        <v>875000</v>
      </c>
      <c r="G10" s="3">
        <f t="shared" si="1"/>
        <v>887500</v>
      </c>
      <c r="H10" s="3">
        <f t="shared" si="1"/>
        <v>248000</v>
      </c>
      <c r="I10" s="18">
        <f t="shared" si="1"/>
        <v>252400</v>
      </c>
    </row>
    <row r="11" spans="3:9" x14ac:dyDescent="0.25">
      <c r="C11" s="8" t="s">
        <v>34</v>
      </c>
      <c r="D11" s="3">
        <v>86</v>
      </c>
      <c r="E11" s="3">
        <v>86</v>
      </c>
      <c r="F11" s="3">
        <v>87</v>
      </c>
      <c r="G11" s="3">
        <v>87</v>
      </c>
      <c r="H11" s="3">
        <v>105</v>
      </c>
      <c r="I11" s="18">
        <v>105</v>
      </c>
    </row>
    <row r="12" spans="3:9" x14ac:dyDescent="0.25">
      <c r="C12" s="8"/>
      <c r="D12" s="2"/>
      <c r="E12" s="2"/>
      <c r="F12" s="2"/>
      <c r="G12" s="2"/>
      <c r="H12" s="2"/>
      <c r="I12" s="9"/>
    </row>
    <row r="13" spans="3:9" x14ac:dyDescent="0.25">
      <c r="C13" s="8" t="s">
        <v>37</v>
      </c>
      <c r="D13" s="2">
        <f>D10/D11</f>
        <v>4883.7209302325582</v>
      </c>
      <c r="E13" s="2">
        <f>E10/E11</f>
        <v>4953.4883720930229</v>
      </c>
      <c r="F13" s="2">
        <f t="shared" ref="F13:I13" si="2">F10/F11</f>
        <v>10057.471264367816</v>
      </c>
      <c r="G13" s="2">
        <f t="shared" si="2"/>
        <v>10201.149425287356</v>
      </c>
      <c r="H13" s="2">
        <f t="shared" si="2"/>
        <v>2361.9047619047619</v>
      </c>
      <c r="I13" s="9">
        <f t="shared" si="2"/>
        <v>2403.8095238095239</v>
      </c>
    </row>
    <row r="14" spans="3:9" ht="15.75" thickBot="1" x14ac:dyDescent="0.3">
      <c r="C14" s="10" t="s">
        <v>38</v>
      </c>
      <c r="D14" s="11">
        <v>4954</v>
      </c>
      <c r="E14" s="33">
        <v>4954</v>
      </c>
      <c r="F14" s="11">
        <v>10202</v>
      </c>
      <c r="G14" s="33">
        <v>10202</v>
      </c>
      <c r="H14" s="11">
        <v>2404</v>
      </c>
      <c r="I14" s="33">
        <v>2404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3"/>
  <sheetViews>
    <sheetView workbookViewId="0">
      <selection activeCell="D16" sqref="D16"/>
    </sheetView>
  </sheetViews>
  <sheetFormatPr defaultRowHeight="15" x14ac:dyDescent="0.25"/>
  <cols>
    <col min="4" max="4" width="43.375" customWidth="1"/>
    <col min="5" max="5" width="17.75" customWidth="1"/>
    <col min="6" max="6" width="15.125" customWidth="1"/>
    <col min="7" max="7" width="15" customWidth="1"/>
    <col min="8" max="8" width="18.625" customWidth="1"/>
  </cols>
  <sheetData>
    <row r="2" spans="3:8" ht="15.75" thickBot="1" x14ac:dyDescent="0.3"/>
    <row r="3" spans="3:8" x14ac:dyDescent="0.25">
      <c r="D3" s="4"/>
      <c r="E3" s="5" t="s">
        <v>31</v>
      </c>
      <c r="F3" s="5" t="s">
        <v>32</v>
      </c>
      <c r="G3" s="2" t="s">
        <v>33</v>
      </c>
      <c r="H3" s="37" t="s">
        <v>49</v>
      </c>
    </row>
    <row r="4" spans="3:8" x14ac:dyDescent="0.25">
      <c r="D4" s="8" t="s">
        <v>44</v>
      </c>
      <c r="E4" s="2">
        <v>7500</v>
      </c>
      <c r="F4" s="2">
        <v>12500</v>
      </c>
      <c r="G4" s="2">
        <v>4000</v>
      </c>
      <c r="H4" s="38">
        <f>SUM(E4:G4)</f>
        <v>24000</v>
      </c>
    </row>
    <row r="5" spans="3:8" x14ac:dyDescent="0.25">
      <c r="D5" s="8" t="s">
        <v>45</v>
      </c>
      <c r="E5" s="2"/>
      <c r="F5" s="2"/>
      <c r="G5" s="2"/>
      <c r="H5" s="2"/>
    </row>
    <row r="6" spans="3:8" x14ac:dyDescent="0.25">
      <c r="D6" s="8" t="s">
        <v>46</v>
      </c>
      <c r="E6" s="2"/>
      <c r="F6" s="2"/>
      <c r="G6" s="2"/>
      <c r="H6" s="2"/>
    </row>
    <row r="7" spans="3:8" x14ac:dyDescent="0.25">
      <c r="D7" s="8" t="s">
        <v>47</v>
      </c>
      <c r="E7" s="2"/>
      <c r="F7" s="2"/>
      <c r="G7" s="2"/>
      <c r="H7" s="2"/>
    </row>
    <row r="8" spans="3:8" x14ac:dyDescent="0.25">
      <c r="D8" s="8"/>
      <c r="E8" s="2"/>
      <c r="F8" s="2"/>
      <c r="G8" s="2"/>
      <c r="H8" s="2"/>
    </row>
    <row r="9" spans="3:8" x14ac:dyDescent="0.25">
      <c r="D9" s="8" t="s">
        <v>48</v>
      </c>
      <c r="E9" s="3">
        <v>56</v>
      </c>
      <c r="F9" s="3">
        <v>70</v>
      </c>
      <c r="G9" s="3">
        <v>62</v>
      </c>
      <c r="H9" s="2"/>
    </row>
    <row r="10" spans="3:8" x14ac:dyDescent="0.25">
      <c r="D10" s="2" t="s">
        <v>36</v>
      </c>
      <c r="E10" s="3">
        <f>PRODUCT(E4,E9)</f>
        <v>420000</v>
      </c>
      <c r="F10" s="3">
        <f>PRODUCT(F4,F9)</f>
        <v>875000</v>
      </c>
      <c r="G10" s="3">
        <f>PRODUCT(G4,G9)</f>
        <v>248000</v>
      </c>
      <c r="H10" s="36">
        <f>SUM(E10:G10)</f>
        <v>1543000</v>
      </c>
    </row>
    <row r="11" spans="3:8" x14ac:dyDescent="0.25">
      <c r="D11" s="2" t="s">
        <v>34</v>
      </c>
      <c r="E11" s="3">
        <v>86</v>
      </c>
      <c r="F11" s="3">
        <v>87</v>
      </c>
      <c r="G11" s="3">
        <v>105</v>
      </c>
      <c r="H11" s="2"/>
    </row>
    <row r="12" spans="3:8" x14ac:dyDescent="0.25">
      <c r="C12" s="1"/>
      <c r="D12" s="1"/>
      <c r="E12" s="1"/>
      <c r="F12" s="1"/>
      <c r="G12" s="1"/>
      <c r="H12" s="1"/>
    </row>
    <row r="13" spans="3:8" x14ac:dyDescent="0.25">
      <c r="C13" s="1"/>
      <c r="D13" s="1"/>
      <c r="E13" s="1"/>
      <c r="F13" s="1"/>
      <c r="G13" s="1"/>
      <c r="H1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0"/>
  <sheetViews>
    <sheetView tabSelected="1" workbookViewId="0">
      <selection activeCell="I8" sqref="I8"/>
    </sheetView>
  </sheetViews>
  <sheetFormatPr defaultRowHeight="15" x14ac:dyDescent="0.25"/>
  <cols>
    <col min="3" max="3" width="30.625" customWidth="1"/>
    <col min="6" max="6" width="19.375" customWidth="1"/>
  </cols>
  <sheetData>
    <row r="3" spans="3:6" x14ac:dyDescent="0.25">
      <c r="C3" s="1"/>
      <c r="D3" s="1" t="s">
        <v>31</v>
      </c>
      <c r="E3" s="1" t="s">
        <v>32</v>
      </c>
      <c r="F3" s="1" t="s">
        <v>33</v>
      </c>
    </row>
    <row r="4" spans="3:6" x14ac:dyDescent="0.25">
      <c r="C4" s="1"/>
      <c r="D4" s="1">
        <v>7500</v>
      </c>
      <c r="E4" s="1">
        <v>12500</v>
      </c>
      <c r="F4" s="1">
        <v>4000</v>
      </c>
    </row>
    <row r="5" spans="3:6" ht="15.75" x14ac:dyDescent="0.25">
      <c r="C5" s="39" t="s">
        <v>50</v>
      </c>
      <c r="D5" s="1"/>
      <c r="E5" s="1"/>
      <c r="F5" s="1"/>
    </row>
    <row r="6" spans="3:6" ht="15.75" x14ac:dyDescent="0.25">
      <c r="C6" s="39" t="s">
        <v>51</v>
      </c>
      <c r="D6" s="1"/>
      <c r="E6" s="1"/>
      <c r="F6" s="1"/>
    </row>
    <row r="7" spans="3:6" ht="15.75" x14ac:dyDescent="0.25">
      <c r="C7" s="39" t="s">
        <v>52</v>
      </c>
      <c r="D7" s="1"/>
      <c r="E7" s="1"/>
      <c r="F7" s="1"/>
    </row>
    <row r="8" spans="3:6" ht="15.75" x14ac:dyDescent="0.25">
      <c r="C8" s="39" t="s">
        <v>53</v>
      </c>
      <c r="D8" s="1"/>
      <c r="E8" s="1"/>
      <c r="F8" s="1"/>
    </row>
    <row r="9" spans="3:6" ht="15.75" x14ac:dyDescent="0.25">
      <c r="C9" s="39" t="s">
        <v>54</v>
      </c>
      <c r="D9" s="1"/>
      <c r="E9" s="1"/>
      <c r="F9" s="1"/>
    </row>
    <row r="10" spans="3:6" ht="15.75" x14ac:dyDescent="0.25">
      <c r="C10" s="40" t="s">
        <v>55</v>
      </c>
      <c r="D10" s="1"/>
      <c r="E10" s="1"/>
      <c r="F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question 1</vt:lpstr>
      <vt:lpstr>question 2</vt:lpstr>
      <vt:lpstr>question 3</vt:lpstr>
      <vt:lpstr>question 4</vt:lpstr>
      <vt:lpstr>question 5</vt:lpstr>
      <vt:lpstr>question 6</vt:lpstr>
      <vt:lpstr>question 8</vt:lpstr>
      <vt:lpstr>question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omutere</dc:creator>
  <cp:lastModifiedBy>Windows User</cp:lastModifiedBy>
  <dcterms:created xsi:type="dcterms:W3CDTF">2018-01-05T18:09:19Z</dcterms:created>
  <dcterms:modified xsi:type="dcterms:W3CDTF">2018-01-06T15:02:36Z</dcterms:modified>
</cp:coreProperties>
</file>